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grammazione\C.U. n°83 del 22-06-2023\ALLEGATI\"/>
    </mc:Choice>
  </mc:AlternateContent>
  <xr:revisionPtr revIDLastSave="0" documentId="13_ncr:1_{6725A102-5451-484A-A70D-DAD3AD07DF27}" xr6:coauthVersionLast="47" xr6:coauthVersionMax="47" xr10:uidLastSave="{00000000-0000-0000-0000-000000000000}"/>
  <bookViews>
    <workbookView xWindow="-28920" yWindow="-3255" windowWidth="29040" windowHeight="15840" xr2:uid="{F99F39A9-0478-42FA-9049-0416FED29A81}"/>
  </bookViews>
  <sheets>
    <sheet name="C1" sheetId="1" r:id="rId1"/>
    <sheet name="C2" sheetId="2" r:id="rId2"/>
    <sheet name="D" sheetId="3" r:id="rId3"/>
    <sheet name="JUNIORES" sheetId="4" r:id="rId4"/>
    <sheet name="FEMMINILE" sheetId="5" r:id="rId5"/>
  </sheets>
  <definedNames>
    <definedName name="_xlnm.Print_Area" localSheetId="1">'C2'!$A$1:$G$27</definedName>
    <definedName name="_xlnm.Print_Area" localSheetId="2">D!$A$3:$G$38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G11" i="5" s="1"/>
  <c r="F9" i="5"/>
  <c r="G9" i="5" s="1"/>
  <c r="F7" i="5"/>
  <c r="G7" i="5" s="1"/>
  <c r="F8" i="5"/>
  <c r="G8" i="5" s="1"/>
  <c r="F10" i="5"/>
  <c r="G10" i="5" s="1"/>
  <c r="F5" i="5"/>
  <c r="G5" i="5" s="1"/>
  <c r="F6" i="5"/>
  <c r="G6" i="5" s="1"/>
  <c r="F4" i="5"/>
  <c r="G4" i="5" s="1"/>
  <c r="G13" i="3"/>
  <c r="F33" i="3"/>
  <c r="G33" i="3" s="1"/>
  <c r="G36" i="3"/>
  <c r="G34" i="3"/>
  <c r="G28" i="3"/>
  <c r="G18" i="3"/>
  <c r="G5" i="3"/>
  <c r="F37" i="3"/>
  <c r="G37" i="3" s="1"/>
  <c r="F36" i="3"/>
  <c r="F35" i="3"/>
  <c r="G35" i="3" s="1"/>
  <c r="F34" i="3"/>
  <c r="F31" i="3"/>
  <c r="G31" i="3" s="1"/>
  <c r="F30" i="3"/>
  <c r="G30" i="3" s="1"/>
  <c r="F29" i="3"/>
  <c r="G29" i="3" s="1"/>
  <c r="F28" i="3"/>
  <c r="F27" i="3"/>
  <c r="G27" i="3" s="1"/>
  <c r="F24" i="3"/>
  <c r="G24" i="3" s="1"/>
  <c r="F26" i="3"/>
  <c r="G26" i="3" s="1"/>
  <c r="F25" i="3"/>
  <c r="G25" i="3" s="1"/>
  <c r="F32" i="3"/>
  <c r="G32" i="3" s="1"/>
  <c r="F23" i="3"/>
  <c r="G23" i="3" s="1"/>
  <c r="F21" i="3"/>
  <c r="G21" i="3" s="1"/>
  <c r="F19" i="3"/>
  <c r="G19" i="3" s="1"/>
  <c r="F18" i="3"/>
  <c r="F17" i="3"/>
  <c r="G17" i="3" s="1"/>
  <c r="F16" i="3"/>
  <c r="G16" i="3" s="1"/>
  <c r="F15" i="3"/>
  <c r="G15" i="3" s="1"/>
  <c r="F14" i="3"/>
  <c r="G14" i="3" s="1"/>
  <c r="F22" i="3"/>
  <c r="G22" i="3" s="1"/>
  <c r="F12" i="3"/>
  <c r="G12" i="3" s="1"/>
  <c r="F11" i="3"/>
  <c r="G11" i="3" s="1"/>
  <c r="F20" i="3"/>
  <c r="G20" i="3" s="1"/>
  <c r="F9" i="3"/>
  <c r="G9" i="3" s="1"/>
  <c r="F10" i="3"/>
  <c r="G10" i="3" s="1"/>
  <c r="F8" i="3"/>
  <c r="G8" i="3" s="1"/>
  <c r="F7" i="3"/>
  <c r="G7" i="3" s="1"/>
  <c r="F6" i="3"/>
  <c r="G6" i="3" s="1"/>
  <c r="F13" i="3"/>
  <c r="F4" i="3"/>
  <c r="G4" i="3" s="1"/>
  <c r="F6" i="1"/>
  <c r="G6" i="1" s="1"/>
  <c r="F5" i="3"/>
  <c r="G9" i="4"/>
  <c r="G8" i="4"/>
  <c r="G7" i="4"/>
  <c r="G6" i="4"/>
  <c r="G5" i="4"/>
  <c r="G4" i="4"/>
  <c r="F9" i="4"/>
  <c r="F8" i="4"/>
  <c r="F7" i="4"/>
  <c r="F6" i="4"/>
  <c r="F5" i="4"/>
  <c r="F4" i="4"/>
  <c r="G9" i="2"/>
  <c r="F9" i="2"/>
  <c r="G23" i="2"/>
  <c r="G20" i="2"/>
  <c r="G14" i="2"/>
  <c r="G12" i="2"/>
  <c r="G6" i="2"/>
  <c r="F25" i="2"/>
  <c r="G25" i="2" s="1"/>
  <c r="F26" i="2"/>
  <c r="G26" i="2" s="1"/>
  <c r="F24" i="2"/>
  <c r="G24" i="2" s="1"/>
  <c r="F23" i="2"/>
  <c r="F21" i="2"/>
  <c r="G21" i="2" s="1"/>
  <c r="F22" i="2"/>
  <c r="G22" i="2" s="1"/>
  <c r="F19" i="2"/>
  <c r="G19" i="2" s="1"/>
  <c r="F20" i="2"/>
  <c r="F18" i="2"/>
  <c r="G18" i="2" s="1"/>
  <c r="F17" i="2"/>
  <c r="G17" i="2" s="1"/>
  <c r="F16" i="2"/>
  <c r="G16" i="2" s="1"/>
  <c r="F14" i="2"/>
  <c r="F10" i="2"/>
  <c r="G10" i="2" s="1"/>
  <c r="F15" i="2"/>
  <c r="G15" i="2" s="1"/>
  <c r="F13" i="2"/>
  <c r="G13" i="2" s="1"/>
  <c r="F12" i="2"/>
  <c r="F8" i="2"/>
  <c r="G8" i="2" s="1"/>
  <c r="F7" i="2"/>
  <c r="G7" i="2" s="1"/>
  <c r="F6" i="2"/>
  <c r="F11" i="2"/>
  <c r="G11" i="2" s="1"/>
  <c r="F5" i="2"/>
  <c r="G5" i="2" s="1"/>
  <c r="F4" i="2"/>
  <c r="G4" i="2" s="1"/>
  <c r="G17" i="1"/>
  <c r="G9" i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17" i="1"/>
  <c r="F8" i="1"/>
  <c r="G8" i="1" s="1"/>
  <c r="F9" i="1"/>
  <c r="F7" i="1"/>
  <c r="G7" i="1" s="1"/>
  <c r="F5" i="1"/>
  <c r="G5" i="1" s="1"/>
  <c r="F4" i="1"/>
  <c r="G4" i="1" s="1"/>
</calcChain>
</file>

<file path=xl/sharedStrings.xml><?xml version="1.0" encoding="utf-8"?>
<sst xmlns="http://schemas.openxmlformats.org/spreadsheetml/2006/main" count="216" uniqueCount="97">
  <si>
    <t>DENOMINAZIONE SOCIETA'</t>
  </si>
  <si>
    <t>GIRONE</t>
  </si>
  <si>
    <t>PUNTI</t>
  </si>
  <si>
    <t>PUNTI PLAY OFF/PLAY OUT</t>
  </si>
  <si>
    <t>N. PARTITE GIOCATE</t>
  </si>
  <si>
    <t>MEDIA</t>
  </si>
  <si>
    <t>PUNTI TOT.</t>
  </si>
  <si>
    <t>A</t>
  </si>
  <si>
    <t>B</t>
  </si>
  <si>
    <t>C</t>
  </si>
  <si>
    <t>VALCALEPIO F.C. A R.L.</t>
  </si>
  <si>
    <t>ROVATO CALCIO</t>
  </si>
  <si>
    <t>SELECAO LIBERTAS CALCETTO</t>
  </si>
  <si>
    <t>CARUGATE</t>
  </si>
  <si>
    <t>BELLINZAGOAMBROSIANA FIVE</t>
  </si>
  <si>
    <t>VARESE LAVENO C5</t>
  </si>
  <si>
    <t>BERGAMO CALCIO A 5</t>
  </si>
  <si>
    <t>SAN FERMO</t>
  </si>
  <si>
    <t>DESENZANO CALCIO A5</t>
  </si>
  <si>
    <t>ENERGY SAVING FUTSAL</t>
  </si>
  <si>
    <t>POLISPORTIVA CHIGNOLESE</t>
  </si>
  <si>
    <t>OLYMPIC MORBEGNO</t>
  </si>
  <si>
    <t>DERVIESE A.S.D.</t>
  </si>
  <si>
    <t>NEW VIDI TEAM</t>
  </si>
  <si>
    <t>MAZZO 80 SSDRL</t>
  </si>
  <si>
    <t>UNION GALLARATE C5</t>
  </si>
  <si>
    <t>CALCIO A 5 C1</t>
  </si>
  <si>
    <t>TIGER</t>
  </si>
  <si>
    <t>FUTSAL VARESE</t>
  </si>
  <si>
    <t>ELLE ESSE 96</t>
  </si>
  <si>
    <t>REAL CORNAREDO</t>
  </si>
  <si>
    <t>COMETA S.D.</t>
  </si>
  <si>
    <t>VEDANESE</t>
  </si>
  <si>
    <t>BOCCONI SPORT TEAM</t>
  </si>
  <si>
    <t>SANNAZZARO</t>
  </si>
  <si>
    <t>FUTSEI MILANO</t>
  </si>
  <si>
    <t>SPORTING MILANO FUT5AL</t>
  </si>
  <si>
    <t>POLISPORTIVA DI NOVA</t>
  </si>
  <si>
    <t>POLISPORTIVA BELLUSCO</t>
  </si>
  <si>
    <t>POLPENAZZE</t>
  </si>
  <si>
    <t>RHO FUTSAL</t>
  </si>
  <si>
    <t>ZELO CO5</t>
  </si>
  <si>
    <t>SAN CARLO SPORT S.R.L.</t>
  </si>
  <si>
    <t>ARGONESE S.PAOLO D ARGON</t>
  </si>
  <si>
    <t>TRAVAGLIATO CALCIO 5</t>
  </si>
  <si>
    <t>CALCIO A 5 C2</t>
  </si>
  <si>
    <t>SAN BIAGIO MONZA 1995</t>
  </si>
  <si>
    <t>REAL SESTO</t>
  </si>
  <si>
    <t>LEO TEAM</t>
  </si>
  <si>
    <t>CARPIANESE</t>
  </si>
  <si>
    <t>GRUPPO SPORTIVO GORDONA</t>
  </si>
  <si>
    <t>FC LONGOBARDA</t>
  </si>
  <si>
    <t>LARIUS 2006</t>
  </si>
  <si>
    <t>FUTSAL BRESSANA SPORT</t>
  </si>
  <si>
    <t>CITTA DI MANTOVA</t>
  </si>
  <si>
    <t>CALCIO NIBIONNO</t>
  </si>
  <si>
    <t>RED BULLS C5</t>
  </si>
  <si>
    <t>COMUN NUOVO</t>
  </si>
  <si>
    <t>OLGIATE AURORA</t>
  </si>
  <si>
    <t>JL FUTSAL</t>
  </si>
  <si>
    <t>POLISPORTIVA CGB SSDRL</t>
  </si>
  <si>
    <t>AMOR SPORTIVA</t>
  </si>
  <si>
    <t>MARCELLINI</t>
  </si>
  <si>
    <t>FOPPENICO A.S.D.</t>
  </si>
  <si>
    <t>SPORTS TEAM</t>
  </si>
  <si>
    <t>FARA GERA FIVE</t>
  </si>
  <si>
    <t>SUPERGA</t>
  </si>
  <si>
    <t>ISPRA CALCIO</t>
  </si>
  <si>
    <t>ENJOY VALTELLINA</t>
  </si>
  <si>
    <t>REAL VENEGONO</t>
  </si>
  <si>
    <t>CALCIO LONATE POZZOLO</t>
  </si>
  <si>
    <t>CALCINATO</t>
  </si>
  <si>
    <t>IPPOGRIFO MILANO EST</t>
  </si>
  <si>
    <t>PRO CITTIGLIO FC</t>
  </si>
  <si>
    <t>AURORA DESIO 1922</t>
  </si>
  <si>
    <t>LA SPORTIVA OME</t>
  </si>
  <si>
    <t>MACANODA</t>
  </si>
  <si>
    <t>CALCIO A 5 VIGEVANO</t>
  </si>
  <si>
    <t>VIRTUS CALCIO CERMENATE</t>
  </si>
  <si>
    <t>REAL CALEPINA F.C. SSDARL</t>
  </si>
  <si>
    <t>ROZZANO CALCIO SRL SSD</t>
  </si>
  <si>
    <t>FUTSAL LAZZATE ASD</t>
  </si>
  <si>
    <t>CERTOSA MILANO</t>
  </si>
  <si>
    <t>VILLA CORTESE</t>
  </si>
  <si>
    <t>VIGOR MILANO</t>
  </si>
  <si>
    <t>CALCIO A 5 D</t>
  </si>
  <si>
    <t>CALCIO A 5 JUNIORES</t>
  </si>
  <si>
    <t>REAL FIVE RHO</t>
  </si>
  <si>
    <t>SOLARITY</t>
  </si>
  <si>
    <t>SFERALPINA</t>
  </si>
  <si>
    <t>CIRCOLO GIOVANILE BRESSO</t>
  </si>
  <si>
    <t>PAVIA CALCIO A 5</t>
  </si>
  <si>
    <t>VILLAGUARDIA</t>
  </si>
  <si>
    <t>CUS LA STATALE</t>
  </si>
  <si>
    <t>ACCADEMIA CALCIO BERGAMO</t>
  </si>
  <si>
    <t>RITIRATA</t>
  </si>
  <si>
    <t>CALCIO A 5 FEMMINILE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</si>
</sst>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C61B9-419A-4154-9C4E-EEAC7B406A85}">
  <sheetPr codeName="Foglio1">
    <tabColor rgb="FFFF0000"/>
  </sheetPr>
  <dimension ref="A1:G17"/>
  <sheetViews>
    <sheetView tabSelected="1" workbookViewId="0">
      <selection activeCell="F24" sqref="F24"/>
    </sheetView>
  </sheetViews>
  <sheetFormatPr defaultRowHeight="15" x14ac:dyDescent="0.25"/>
  <cols>
    <col min="1" max="1" width="31.140625" customWidth="1"/>
    <col min="2" max="2" width="8" style="3" bestFit="1" customWidth="1"/>
    <col min="3" max="3" width="6.5703125" bestFit="1" customWidth="1"/>
    <col min="4" max="4" width="26" customWidth="1"/>
    <col min="5" max="5" width="19.140625" bestFit="1" customWidth="1"/>
    <col min="6" max="6" width="12" bestFit="1" customWidth="1"/>
    <col min="7" max="7" width="12" style="4" bestFit="1" customWidth="1"/>
  </cols>
  <sheetData>
    <row r="1" spans="1:7" x14ac:dyDescent="0.25">
      <c r="A1" s="10" t="s">
        <v>26</v>
      </c>
      <c r="B1" s="10"/>
      <c r="C1" s="10"/>
      <c r="D1" s="10"/>
      <c r="E1" s="10"/>
      <c r="F1" s="10"/>
      <c r="G1" s="10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7" x14ac:dyDescent="0.25">
      <c r="A4" s="8" t="s">
        <v>12</v>
      </c>
      <c r="B4" s="3" t="s">
        <v>7</v>
      </c>
      <c r="C4" s="3">
        <v>6.6</v>
      </c>
      <c r="D4" s="6">
        <v>1.05</v>
      </c>
      <c r="E4" s="3">
        <v>28</v>
      </c>
      <c r="F4" s="7">
        <f t="shared" ref="F4:F17" si="0">SUM(C4+D4)/E4</f>
        <v>0.27321428571428569</v>
      </c>
      <c r="G4" s="6">
        <f t="shared" ref="G4:G17" si="1">SUM(F4*26)</f>
        <v>7.1035714285714278</v>
      </c>
    </row>
    <row r="5" spans="1:7" x14ac:dyDescent="0.25">
      <c r="A5" s="8" t="s">
        <v>13</v>
      </c>
      <c r="B5" s="3" t="s">
        <v>7</v>
      </c>
      <c r="C5" s="3">
        <v>7.9</v>
      </c>
      <c r="D5" s="6">
        <v>0</v>
      </c>
      <c r="E5" s="3">
        <v>26</v>
      </c>
      <c r="F5" s="7">
        <f t="shared" si="0"/>
        <v>0.30384615384615388</v>
      </c>
      <c r="G5" s="6">
        <f t="shared" si="1"/>
        <v>7.9</v>
      </c>
    </row>
    <row r="6" spans="1:7" x14ac:dyDescent="0.25">
      <c r="A6" s="8" t="s">
        <v>14</v>
      </c>
      <c r="B6" s="3" t="s">
        <v>7</v>
      </c>
      <c r="C6" s="3">
        <v>10</v>
      </c>
      <c r="D6" s="6">
        <v>0.15</v>
      </c>
      <c r="E6" s="3">
        <v>28</v>
      </c>
      <c r="F6" s="7">
        <f t="shared" si="0"/>
        <v>0.36249999999999999</v>
      </c>
      <c r="G6" s="6">
        <f t="shared" si="1"/>
        <v>9.4249999999999989</v>
      </c>
    </row>
    <row r="7" spans="1:7" x14ac:dyDescent="0.25">
      <c r="A7" s="8" t="s">
        <v>15</v>
      </c>
      <c r="B7" s="3" t="s">
        <v>7</v>
      </c>
      <c r="C7" s="3">
        <v>11.3</v>
      </c>
      <c r="D7" s="6">
        <v>0</v>
      </c>
      <c r="E7" s="3">
        <v>26</v>
      </c>
      <c r="F7" s="7">
        <f t="shared" si="0"/>
        <v>0.43461538461538463</v>
      </c>
      <c r="G7" s="6">
        <f t="shared" si="1"/>
        <v>11.3</v>
      </c>
    </row>
    <row r="8" spans="1:7" x14ac:dyDescent="0.25">
      <c r="A8" s="8" t="s">
        <v>17</v>
      </c>
      <c r="B8" s="3" t="s">
        <v>7</v>
      </c>
      <c r="C8" s="3">
        <v>13.2</v>
      </c>
      <c r="D8" s="6">
        <v>0.45</v>
      </c>
      <c r="E8" s="3">
        <v>27</v>
      </c>
      <c r="F8" s="7">
        <f t="shared" si="0"/>
        <v>0.50555555555555554</v>
      </c>
      <c r="G8" s="6">
        <f t="shared" si="1"/>
        <v>13.144444444444444</v>
      </c>
    </row>
    <row r="9" spans="1:7" x14ac:dyDescent="0.25">
      <c r="A9" s="8" t="s">
        <v>16</v>
      </c>
      <c r="B9" s="3" t="s">
        <v>7</v>
      </c>
      <c r="C9" s="3">
        <v>12.15</v>
      </c>
      <c r="D9" s="6">
        <v>5.65</v>
      </c>
      <c r="E9" s="3">
        <v>28</v>
      </c>
      <c r="F9" s="7">
        <f t="shared" si="0"/>
        <v>0.63571428571428579</v>
      </c>
      <c r="G9" s="6">
        <f t="shared" si="1"/>
        <v>16.528571428571432</v>
      </c>
    </row>
    <row r="10" spans="1:7" x14ac:dyDescent="0.25">
      <c r="A10" s="8" t="s">
        <v>19</v>
      </c>
      <c r="B10" s="3" t="s">
        <v>7</v>
      </c>
      <c r="C10" s="3">
        <v>21.75</v>
      </c>
      <c r="D10" s="6">
        <v>0.75</v>
      </c>
      <c r="E10" s="3">
        <v>28</v>
      </c>
      <c r="F10" s="7">
        <f t="shared" si="0"/>
        <v>0.8035714285714286</v>
      </c>
      <c r="G10" s="6">
        <f t="shared" si="1"/>
        <v>20.892857142857142</v>
      </c>
    </row>
    <row r="11" spans="1:7" x14ac:dyDescent="0.25">
      <c r="A11" s="8" t="s">
        <v>20</v>
      </c>
      <c r="B11" s="3" t="s">
        <v>7</v>
      </c>
      <c r="C11" s="3">
        <v>26.95</v>
      </c>
      <c r="D11" s="6">
        <v>0</v>
      </c>
      <c r="E11" s="3">
        <v>26</v>
      </c>
      <c r="F11" s="7">
        <f t="shared" si="0"/>
        <v>1.0365384615384614</v>
      </c>
      <c r="G11" s="6">
        <f t="shared" si="1"/>
        <v>26.949999999999996</v>
      </c>
    </row>
    <row r="12" spans="1:7" x14ac:dyDescent="0.25">
      <c r="A12" s="8" t="s">
        <v>21</v>
      </c>
      <c r="B12" s="3" t="s">
        <v>7</v>
      </c>
      <c r="C12" s="3">
        <v>27.35</v>
      </c>
      <c r="D12" s="6">
        <v>0</v>
      </c>
      <c r="E12" s="3">
        <v>26</v>
      </c>
      <c r="F12" s="7">
        <f t="shared" si="0"/>
        <v>1.051923076923077</v>
      </c>
      <c r="G12" s="6">
        <f t="shared" si="1"/>
        <v>27.35</v>
      </c>
    </row>
    <row r="13" spans="1:7" x14ac:dyDescent="0.25">
      <c r="A13" s="8" t="s">
        <v>22</v>
      </c>
      <c r="B13" s="3" t="s">
        <v>7</v>
      </c>
      <c r="C13" s="3">
        <v>29</v>
      </c>
      <c r="D13" s="6">
        <v>10.65</v>
      </c>
      <c r="E13" s="3">
        <v>28</v>
      </c>
      <c r="F13" s="7">
        <f t="shared" si="0"/>
        <v>1.4160714285714284</v>
      </c>
      <c r="G13" s="6">
        <f t="shared" si="1"/>
        <v>36.817857142857136</v>
      </c>
    </row>
    <row r="14" spans="1:7" x14ac:dyDescent="0.25">
      <c r="A14" s="8" t="s">
        <v>23</v>
      </c>
      <c r="B14" s="3" t="s">
        <v>7</v>
      </c>
      <c r="C14" s="3">
        <v>36.85</v>
      </c>
      <c r="D14" s="6">
        <v>5.05</v>
      </c>
      <c r="E14" s="3">
        <v>28</v>
      </c>
      <c r="F14" s="7">
        <f t="shared" si="0"/>
        <v>1.4964285714285714</v>
      </c>
      <c r="G14" s="6">
        <f t="shared" si="1"/>
        <v>38.907142857142858</v>
      </c>
    </row>
    <row r="15" spans="1:7" x14ac:dyDescent="0.25">
      <c r="A15" s="8" t="s">
        <v>24</v>
      </c>
      <c r="B15" s="3" t="s">
        <v>7</v>
      </c>
      <c r="C15" s="3">
        <v>39.549999999999997</v>
      </c>
      <c r="D15" s="6">
        <v>0</v>
      </c>
      <c r="E15" s="3">
        <v>26</v>
      </c>
      <c r="F15" s="7">
        <f t="shared" si="0"/>
        <v>1.5211538461538461</v>
      </c>
      <c r="G15" s="6">
        <f t="shared" si="1"/>
        <v>39.549999999999997</v>
      </c>
    </row>
    <row r="16" spans="1:7" x14ac:dyDescent="0.25">
      <c r="A16" s="8" t="s">
        <v>25</v>
      </c>
      <c r="B16" s="3" t="s">
        <v>7</v>
      </c>
      <c r="C16" s="3">
        <v>50.9</v>
      </c>
      <c r="D16" s="6">
        <v>0</v>
      </c>
      <c r="E16" s="3">
        <v>26</v>
      </c>
      <c r="F16" s="7">
        <f t="shared" si="0"/>
        <v>1.9576923076923076</v>
      </c>
      <c r="G16" s="6">
        <f t="shared" si="1"/>
        <v>50.9</v>
      </c>
    </row>
    <row r="17" spans="1:7" x14ac:dyDescent="0.25">
      <c r="A17" s="8" t="s">
        <v>18</v>
      </c>
      <c r="B17" s="3" t="s">
        <v>7</v>
      </c>
      <c r="C17" s="3">
        <v>15.9</v>
      </c>
      <c r="D17" s="6">
        <v>58.15</v>
      </c>
      <c r="E17" s="3">
        <v>27</v>
      </c>
      <c r="F17" s="7">
        <f t="shared" si="0"/>
        <v>2.7425925925925925</v>
      </c>
      <c r="G17" s="6">
        <f t="shared" si="1"/>
        <v>71.30740740740741</v>
      </c>
    </row>
  </sheetData>
  <sortState xmlns:xlrd2="http://schemas.microsoft.com/office/spreadsheetml/2017/richdata2" ref="A4:G17">
    <sortCondition ref="G4:G17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CEBC0-E5C5-4D2D-9E74-519B32CCEF1B}">
  <sheetPr>
    <tabColor rgb="FFFFC000"/>
  </sheetPr>
  <dimension ref="A1:G27"/>
  <sheetViews>
    <sheetView workbookViewId="0">
      <selection activeCell="A4" sqref="A4:A27"/>
    </sheetView>
  </sheetViews>
  <sheetFormatPr defaultRowHeight="15" x14ac:dyDescent="0.25"/>
  <cols>
    <col min="1" max="1" width="28" bestFit="1" customWidth="1"/>
    <col min="2" max="2" width="8" bestFit="1" customWidth="1"/>
    <col min="3" max="3" width="6.5703125" bestFit="1" customWidth="1"/>
    <col min="4" max="4" width="25.28515625" bestFit="1" customWidth="1"/>
    <col min="5" max="5" width="19.140625" bestFit="1" customWidth="1"/>
    <col min="6" max="6" width="8" customWidth="1"/>
    <col min="7" max="7" width="11" bestFit="1" customWidth="1"/>
  </cols>
  <sheetData>
    <row r="1" spans="1:7" x14ac:dyDescent="0.25">
      <c r="A1" s="10" t="s">
        <v>45</v>
      </c>
      <c r="B1" s="10"/>
      <c r="C1" s="10"/>
      <c r="D1" s="10"/>
      <c r="E1" s="10"/>
      <c r="F1" s="10"/>
      <c r="G1" s="10"/>
    </row>
    <row r="2" spans="1:7" x14ac:dyDescent="0.25">
      <c r="B2" s="3"/>
      <c r="G2" s="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7" x14ac:dyDescent="0.25">
      <c r="A4" s="9" t="s">
        <v>27</v>
      </c>
      <c r="B4" s="3" t="s">
        <v>7</v>
      </c>
      <c r="C4" s="3">
        <v>4.5</v>
      </c>
      <c r="D4" s="6">
        <v>0</v>
      </c>
      <c r="E4" s="3">
        <v>26</v>
      </c>
      <c r="F4" s="7">
        <f t="shared" ref="F4:F26" si="0">SUM(C4+D4)/E4</f>
        <v>0.17307692307692307</v>
      </c>
      <c r="G4" s="6">
        <f>SUM(F4*26)</f>
        <v>4.5</v>
      </c>
    </row>
    <row r="5" spans="1:7" x14ac:dyDescent="0.25">
      <c r="A5" s="9" t="s">
        <v>28</v>
      </c>
      <c r="B5" s="3" t="s">
        <v>8</v>
      </c>
      <c r="C5" s="3">
        <v>5.0999999999999996</v>
      </c>
      <c r="D5" s="6">
        <v>0</v>
      </c>
      <c r="E5" s="3">
        <v>26</v>
      </c>
      <c r="F5" s="7">
        <f t="shared" si="0"/>
        <v>0.19615384615384615</v>
      </c>
      <c r="G5" s="6">
        <f>SUM(F5*26)</f>
        <v>5.0999999999999996</v>
      </c>
    </row>
    <row r="6" spans="1:7" x14ac:dyDescent="0.25">
      <c r="A6" s="9" t="s">
        <v>30</v>
      </c>
      <c r="B6" s="3" t="s">
        <v>7</v>
      </c>
      <c r="C6" s="3">
        <v>6.9</v>
      </c>
      <c r="D6" s="6">
        <v>0.15</v>
      </c>
      <c r="E6" s="3">
        <v>28</v>
      </c>
      <c r="F6" s="7">
        <f t="shared" si="0"/>
        <v>0.25178571428571433</v>
      </c>
      <c r="G6" s="6">
        <f>SUM(F6*26)</f>
        <v>6.5464285714285726</v>
      </c>
    </row>
    <row r="7" spans="1:7" x14ac:dyDescent="0.25">
      <c r="A7" s="9" t="s">
        <v>31</v>
      </c>
      <c r="B7" s="3" t="s">
        <v>8</v>
      </c>
      <c r="C7" s="3">
        <v>7.3</v>
      </c>
      <c r="D7" s="6">
        <v>0.3</v>
      </c>
      <c r="E7" s="3">
        <v>27</v>
      </c>
      <c r="F7" s="7">
        <f t="shared" si="0"/>
        <v>0.28148148148148144</v>
      </c>
      <c r="G7" s="6">
        <f>SUM(F7*26)</f>
        <v>7.318518518518518</v>
      </c>
    </row>
    <row r="8" spans="1:7" x14ac:dyDescent="0.25">
      <c r="A8" s="9" t="s">
        <v>33</v>
      </c>
      <c r="B8" s="3" t="s">
        <v>7</v>
      </c>
      <c r="C8" s="3">
        <v>9</v>
      </c>
      <c r="D8" s="6">
        <v>0</v>
      </c>
      <c r="E8" s="3">
        <v>26</v>
      </c>
      <c r="F8" s="7">
        <f t="shared" si="0"/>
        <v>0.34615384615384615</v>
      </c>
      <c r="G8" s="6">
        <f>SUM(F8*26)</f>
        <v>9</v>
      </c>
    </row>
    <row r="9" spans="1:7" x14ac:dyDescent="0.25">
      <c r="A9" s="9" t="s">
        <v>32</v>
      </c>
      <c r="B9" s="3" t="s">
        <v>8</v>
      </c>
      <c r="C9" s="3">
        <v>8.75</v>
      </c>
      <c r="D9" s="6">
        <v>2.35</v>
      </c>
      <c r="E9" s="3">
        <v>30</v>
      </c>
      <c r="F9" s="7">
        <f t="shared" si="0"/>
        <v>0.37</v>
      </c>
      <c r="G9" s="6">
        <f>SUM(F9*27)</f>
        <v>9.99</v>
      </c>
    </row>
    <row r="10" spans="1:7" x14ac:dyDescent="0.25">
      <c r="A10" s="9" t="s">
        <v>37</v>
      </c>
      <c r="B10" s="3" t="s">
        <v>8</v>
      </c>
      <c r="C10" s="3">
        <v>10.199999999999999</v>
      </c>
      <c r="D10" s="6">
        <v>0</v>
      </c>
      <c r="E10" s="3">
        <v>26</v>
      </c>
      <c r="F10" s="7">
        <f t="shared" si="0"/>
        <v>0.3923076923076923</v>
      </c>
      <c r="G10" s="6">
        <f t="shared" ref="G10:G22" si="1">SUM(F10*26)</f>
        <v>10.199999999999999</v>
      </c>
    </row>
    <row r="11" spans="1:7" x14ac:dyDescent="0.25">
      <c r="A11" s="9" t="s">
        <v>29</v>
      </c>
      <c r="B11" s="3" t="s">
        <v>8</v>
      </c>
      <c r="C11" s="3">
        <v>5.55</v>
      </c>
      <c r="D11" s="6">
        <v>5.5</v>
      </c>
      <c r="E11" s="3">
        <v>27</v>
      </c>
      <c r="F11" s="7">
        <f t="shared" si="0"/>
        <v>0.40925925925925927</v>
      </c>
      <c r="G11" s="6">
        <f t="shared" si="1"/>
        <v>10.640740740740741</v>
      </c>
    </row>
    <row r="12" spans="1:7" x14ac:dyDescent="0.25">
      <c r="A12" s="9" t="s">
        <v>34</v>
      </c>
      <c r="B12" s="3" t="s">
        <v>7</v>
      </c>
      <c r="C12" s="3">
        <v>9.1999999999999993</v>
      </c>
      <c r="D12" s="6">
        <v>2.8</v>
      </c>
      <c r="E12" s="3">
        <v>29</v>
      </c>
      <c r="F12" s="7">
        <f t="shared" si="0"/>
        <v>0.41379310344827586</v>
      </c>
      <c r="G12" s="6">
        <f t="shared" si="1"/>
        <v>10.758620689655173</v>
      </c>
    </row>
    <row r="13" spans="1:7" x14ac:dyDescent="0.25">
      <c r="A13" s="9" t="s">
        <v>35</v>
      </c>
      <c r="B13" s="3" t="s">
        <v>7</v>
      </c>
      <c r="C13" s="3">
        <v>9.6</v>
      </c>
      <c r="D13" s="6">
        <v>2.1</v>
      </c>
      <c r="E13" s="3">
        <v>28</v>
      </c>
      <c r="F13" s="7">
        <f t="shared" si="0"/>
        <v>0.41785714285714282</v>
      </c>
      <c r="G13" s="6">
        <f t="shared" si="1"/>
        <v>10.864285714285714</v>
      </c>
    </row>
    <row r="14" spans="1:7" x14ac:dyDescent="0.25">
      <c r="A14" s="9" t="s">
        <v>38</v>
      </c>
      <c r="B14" s="3" t="s">
        <v>8</v>
      </c>
      <c r="C14" s="3">
        <v>11.05</v>
      </c>
      <c r="D14" s="6">
        <v>0</v>
      </c>
      <c r="E14" s="3">
        <v>26</v>
      </c>
      <c r="F14" s="7">
        <f t="shared" si="0"/>
        <v>0.42500000000000004</v>
      </c>
      <c r="G14" s="6">
        <f t="shared" si="1"/>
        <v>11.05</v>
      </c>
    </row>
    <row r="15" spans="1:7" x14ac:dyDescent="0.25">
      <c r="A15" s="9" t="s">
        <v>36</v>
      </c>
      <c r="B15" s="3" t="s">
        <v>7</v>
      </c>
      <c r="C15" s="3">
        <v>9.6</v>
      </c>
      <c r="D15" s="6">
        <v>2.85</v>
      </c>
      <c r="E15" s="3">
        <v>27</v>
      </c>
      <c r="F15" s="7">
        <f t="shared" si="0"/>
        <v>0.46111111111111108</v>
      </c>
      <c r="G15" s="6">
        <f t="shared" si="1"/>
        <v>11.988888888888889</v>
      </c>
    </row>
    <row r="16" spans="1:7" x14ac:dyDescent="0.25">
      <c r="A16" s="9" t="s">
        <v>39</v>
      </c>
      <c r="B16" s="3" t="s">
        <v>7</v>
      </c>
      <c r="C16" s="3">
        <v>16.649999999999999</v>
      </c>
      <c r="D16" s="6">
        <v>0</v>
      </c>
      <c r="E16" s="3">
        <v>26</v>
      </c>
      <c r="F16" s="7">
        <f t="shared" si="0"/>
        <v>0.64038461538461533</v>
      </c>
      <c r="G16" s="6">
        <f t="shared" si="1"/>
        <v>16.649999999999999</v>
      </c>
    </row>
    <row r="17" spans="1:7" x14ac:dyDescent="0.25">
      <c r="A17" s="9" t="s">
        <v>40</v>
      </c>
      <c r="B17" s="3" t="s">
        <v>7</v>
      </c>
      <c r="C17" s="3">
        <v>17.5</v>
      </c>
      <c r="D17" s="6">
        <v>0</v>
      </c>
      <c r="E17" s="3">
        <v>26</v>
      </c>
      <c r="F17" s="7">
        <f t="shared" si="0"/>
        <v>0.67307692307692313</v>
      </c>
      <c r="G17" s="6">
        <f t="shared" si="1"/>
        <v>17.5</v>
      </c>
    </row>
    <row r="18" spans="1:7" x14ac:dyDescent="0.25">
      <c r="A18" s="9" t="s">
        <v>41</v>
      </c>
      <c r="B18" s="3" t="s">
        <v>7</v>
      </c>
      <c r="C18" s="3">
        <v>17.55</v>
      </c>
      <c r="D18" s="6">
        <v>0</v>
      </c>
      <c r="E18" s="3">
        <v>26</v>
      </c>
      <c r="F18" s="7">
        <f t="shared" si="0"/>
        <v>0.67500000000000004</v>
      </c>
      <c r="G18" s="6">
        <f t="shared" si="1"/>
        <v>17.55</v>
      </c>
    </row>
    <row r="19" spans="1:7" x14ac:dyDescent="0.25">
      <c r="A19" s="9" t="s">
        <v>43</v>
      </c>
      <c r="B19" s="3" t="s">
        <v>8</v>
      </c>
      <c r="C19" s="3">
        <v>17.95</v>
      </c>
      <c r="D19" s="6">
        <v>0.3</v>
      </c>
      <c r="E19" s="3">
        <v>27</v>
      </c>
      <c r="F19" s="7">
        <f t="shared" si="0"/>
        <v>0.67592592592592593</v>
      </c>
      <c r="G19" s="6">
        <f t="shared" si="1"/>
        <v>17.574074074074073</v>
      </c>
    </row>
    <row r="20" spans="1:7" x14ac:dyDescent="0.25">
      <c r="A20" s="9" t="s">
        <v>42</v>
      </c>
      <c r="B20" s="3" t="s">
        <v>7</v>
      </c>
      <c r="C20" s="3">
        <v>17.899999999999999</v>
      </c>
      <c r="D20" s="6">
        <v>0</v>
      </c>
      <c r="E20" s="3">
        <v>26</v>
      </c>
      <c r="F20" s="7">
        <f t="shared" si="0"/>
        <v>0.68846153846153846</v>
      </c>
      <c r="G20" s="6">
        <f t="shared" si="1"/>
        <v>17.899999999999999</v>
      </c>
    </row>
    <row r="21" spans="1:7" x14ac:dyDescent="0.25">
      <c r="A21" s="9" t="s">
        <v>46</v>
      </c>
      <c r="B21" s="3" t="s">
        <v>8</v>
      </c>
      <c r="C21" s="3">
        <v>20.2</v>
      </c>
      <c r="D21" s="6">
        <v>0.15</v>
      </c>
      <c r="E21" s="3">
        <v>28</v>
      </c>
      <c r="F21" s="7">
        <f t="shared" si="0"/>
        <v>0.72678571428571426</v>
      </c>
      <c r="G21" s="6">
        <f t="shared" si="1"/>
        <v>18.896428571428572</v>
      </c>
    </row>
    <row r="22" spans="1:7" x14ac:dyDescent="0.25">
      <c r="A22" s="9" t="s">
        <v>44</v>
      </c>
      <c r="B22" s="3" t="s">
        <v>7</v>
      </c>
      <c r="C22" s="3">
        <v>18.899999999999999</v>
      </c>
      <c r="D22" s="6">
        <v>1.75</v>
      </c>
      <c r="E22" s="3">
        <v>28</v>
      </c>
      <c r="F22" s="7">
        <f t="shared" si="0"/>
        <v>0.73749999999999993</v>
      </c>
      <c r="G22" s="6">
        <f t="shared" si="1"/>
        <v>19.174999999999997</v>
      </c>
    </row>
    <row r="23" spans="1:7" x14ac:dyDescent="0.25">
      <c r="A23" s="9" t="s">
        <v>47</v>
      </c>
      <c r="B23" s="3" t="s">
        <v>8</v>
      </c>
      <c r="C23" s="3">
        <v>20.65</v>
      </c>
      <c r="D23" s="6">
        <v>0</v>
      </c>
      <c r="E23" s="3">
        <v>27</v>
      </c>
      <c r="F23" s="7">
        <f t="shared" si="0"/>
        <v>0.76481481481481473</v>
      </c>
      <c r="G23" s="6">
        <f>SUM(F23*27)</f>
        <v>20.65</v>
      </c>
    </row>
    <row r="24" spans="1:7" x14ac:dyDescent="0.25">
      <c r="A24" s="9" t="s">
        <v>48</v>
      </c>
      <c r="B24" s="3" t="s">
        <v>8</v>
      </c>
      <c r="C24" s="3">
        <v>20.85</v>
      </c>
      <c r="D24" s="6">
        <v>0</v>
      </c>
      <c r="E24" s="3">
        <v>26</v>
      </c>
      <c r="F24" s="7">
        <f t="shared" si="0"/>
        <v>0.80192307692307696</v>
      </c>
      <c r="G24" s="6">
        <f>SUM(F24*26)</f>
        <v>20.85</v>
      </c>
    </row>
    <row r="25" spans="1:7" x14ac:dyDescent="0.25">
      <c r="A25" s="9" t="s">
        <v>50</v>
      </c>
      <c r="B25" s="3" t="s">
        <v>8</v>
      </c>
      <c r="C25" s="3">
        <v>45.2</v>
      </c>
      <c r="D25" s="6">
        <v>1.65</v>
      </c>
      <c r="E25" s="3">
        <v>28</v>
      </c>
      <c r="F25" s="7">
        <f t="shared" si="0"/>
        <v>1.6732142857142858</v>
      </c>
      <c r="G25" s="6">
        <f>SUM(F25*26)</f>
        <v>43.503571428571433</v>
      </c>
    </row>
    <row r="26" spans="1:7" x14ac:dyDescent="0.25">
      <c r="A26" s="9" t="s">
        <v>49</v>
      </c>
      <c r="B26" s="3" t="s">
        <v>7</v>
      </c>
      <c r="C26" s="3">
        <v>37</v>
      </c>
      <c r="D26" s="6">
        <v>125.3</v>
      </c>
      <c r="E26" s="3">
        <v>28</v>
      </c>
      <c r="F26" s="7">
        <f t="shared" si="0"/>
        <v>5.7964285714285717</v>
      </c>
      <c r="G26" s="6">
        <f>SUM(F26*26)</f>
        <v>150.70714285714286</v>
      </c>
    </row>
    <row r="27" spans="1:7" x14ac:dyDescent="0.25">
      <c r="A27" s="9" t="s">
        <v>51</v>
      </c>
      <c r="B27" s="3" t="s">
        <v>8</v>
      </c>
      <c r="C27" s="3">
        <v>1047.8</v>
      </c>
      <c r="D27" s="6"/>
      <c r="E27" s="5" t="s">
        <v>95</v>
      </c>
      <c r="F27" s="7"/>
      <c r="G27" s="6">
        <v>1048</v>
      </c>
    </row>
  </sheetData>
  <sortState xmlns:xlrd2="http://schemas.microsoft.com/office/spreadsheetml/2017/richdata2" ref="A4:G27">
    <sortCondition ref="G4:G27"/>
  </sortState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ECCD0-EBA2-497F-8B30-A7C0EBC26353}">
  <sheetPr>
    <tabColor rgb="FFFFFF00"/>
  </sheetPr>
  <dimension ref="A1:G38"/>
  <sheetViews>
    <sheetView workbookViewId="0">
      <selection activeCell="A4" sqref="A4:A38"/>
    </sheetView>
  </sheetViews>
  <sheetFormatPr defaultRowHeight="15" x14ac:dyDescent="0.25"/>
  <cols>
    <col min="1" max="1" width="25.7109375" bestFit="1" customWidth="1"/>
    <col min="2" max="2" width="8" bestFit="1" customWidth="1"/>
    <col min="3" max="3" width="6.5703125" bestFit="1" customWidth="1"/>
    <col min="4" max="4" width="25.28515625" bestFit="1" customWidth="1"/>
    <col min="5" max="5" width="19.140625" bestFit="1" customWidth="1"/>
    <col min="6" max="6" width="7" bestFit="1" customWidth="1"/>
    <col min="7" max="7" width="11" bestFit="1" customWidth="1"/>
  </cols>
  <sheetData>
    <row r="1" spans="1:7" x14ac:dyDescent="0.25">
      <c r="A1" s="10" t="s">
        <v>85</v>
      </c>
      <c r="B1" s="10"/>
      <c r="C1" s="10"/>
      <c r="D1" s="10"/>
      <c r="E1" s="10"/>
      <c r="F1" s="10"/>
      <c r="G1" s="10"/>
    </row>
    <row r="2" spans="1:7" x14ac:dyDescent="0.25">
      <c r="B2" s="3"/>
      <c r="G2" s="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7" x14ac:dyDescent="0.25">
      <c r="A4" s="8" t="s">
        <v>52</v>
      </c>
      <c r="B4" s="3" t="s">
        <v>8</v>
      </c>
      <c r="C4" s="3">
        <v>2.5499999999999998</v>
      </c>
      <c r="D4" s="6">
        <v>0</v>
      </c>
      <c r="E4" s="3">
        <v>20</v>
      </c>
      <c r="F4" s="7">
        <f t="shared" ref="F4:F37" si="0">SUM(C4+D4)/E4</f>
        <v>0.1275</v>
      </c>
      <c r="G4" s="6">
        <f>SUM(F4*20)</f>
        <v>2.5499999999999998</v>
      </c>
    </row>
    <row r="5" spans="1:7" x14ac:dyDescent="0.25">
      <c r="A5" s="8" t="s">
        <v>53</v>
      </c>
      <c r="B5" s="3" t="s">
        <v>7</v>
      </c>
      <c r="C5" s="3">
        <v>5.0999999999999996</v>
      </c>
      <c r="D5" s="6">
        <v>0</v>
      </c>
      <c r="E5" s="3">
        <v>22</v>
      </c>
      <c r="F5" s="7">
        <f t="shared" si="0"/>
        <v>0.23181818181818181</v>
      </c>
      <c r="G5" s="6">
        <f>SUM(F5*22)</f>
        <v>5.0999999999999996</v>
      </c>
    </row>
    <row r="6" spans="1:7" x14ac:dyDescent="0.25">
      <c r="A6" s="8" t="s">
        <v>54</v>
      </c>
      <c r="B6" s="3" t="s">
        <v>9</v>
      </c>
      <c r="C6" s="3">
        <v>5.5</v>
      </c>
      <c r="D6" s="6">
        <v>0</v>
      </c>
      <c r="E6" s="3">
        <v>20</v>
      </c>
      <c r="F6" s="7">
        <f t="shared" si="0"/>
        <v>0.27500000000000002</v>
      </c>
      <c r="G6" s="6">
        <f t="shared" ref="G6:G16" si="1">SUM(F6*20)</f>
        <v>5.5</v>
      </c>
    </row>
    <row r="7" spans="1:7" x14ac:dyDescent="0.25">
      <c r="A7" s="8" t="s">
        <v>55</v>
      </c>
      <c r="B7" s="3" t="s">
        <v>8</v>
      </c>
      <c r="C7" s="3">
        <v>5.95</v>
      </c>
      <c r="D7" s="6">
        <v>0</v>
      </c>
      <c r="E7" s="3">
        <v>20</v>
      </c>
      <c r="F7" s="7">
        <f t="shared" si="0"/>
        <v>0.29749999999999999</v>
      </c>
      <c r="G7" s="6">
        <f t="shared" si="1"/>
        <v>5.9499999999999993</v>
      </c>
    </row>
    <row r="8" spans="1:7" x14ac:dyDescent="0.25">
      <c r="A8" s="8" t="s">
        <v>56</v>
      </c>
      <c r="B8" s="3" t="s">
        <v>9</v>
      </c>
      <c r="C8" s="3">
        <v>6.3</v>
      </c>
      <c r="D8" s="6">
        <v>0</v>
      </c>
      <c r="E8" s="3">
        <v>20</v>
      </c>
      <c r="F8" s="7">
        <f t="shared" si="0"/>
        <v>0.315</v>
      </c>
      <c r="G8" s="6">
        <f t="shared" si="1"/>
        <v>6.3</v>
      </c>
    </row>
    <row r="9" spans="1:7" x14ac:dyDescent="0.25">
      <c r="A9" s="8" t="s">
        <v>58</v>
      </c>
      <c r="B9" s="3" t="s">
        <v>8</v>
      </c>
      <c r="C9" s="3">
        <v>6.55</v>
      </c>
      <c r="D9" s="6">
        <v>0.15</v>
      </c>
      <c r="E9" s="3">
        <v>21</v>
      </c>
      <c r="F9" s="7">
        <f t="shared" si="0"/>
        <v>0.31904761904761908</v>
      </c>
      <c r="G9" s="6">
        <f t="shared" si="1"/>
        <v>6.3809523809523814</v>
      </c>
    </row>
    <row r="10" spans="1:7" x14ac:dyDescent="0.25">
      <c r="A10" s="8" t="s">
        <v>57</v>
      </c>
      <c r="B10" s="3" t="s">
        <v>9</v>
      </c>
      <c r="C10" s="3">
        <v>6.45</v>
      </c>
      <c r="D10" s="6">
        <v>0</v>
      </c>
      <c r="E10" s="3">
        <v>20</v>
      </c>
      <c r="F10" s="7">
        <f t="shared" si="0"/>
        <v>0.32250000000000001</v>
      </c>
      <c r="G10" s="6">
        <f t="shared" si="1"/>
        <v>6.45</v>
      </c>
    </row>
    <row r="11" spans="1:7" x14ac:dyDescent="0.25">
      <c r="A11" s="8" t="s">
        <v>60</v>
      </c>
      <c r="B11" s="3" t="s">
        <v>8</v>
      </c>
      <c r="C11" s="3">
        <v>6.9</v>
      </c>
      <c r="D11" s="6">
        <v>0</v>
      </c>
      <c r="E11" s="3">
        <v>20</v>
      </c>
      <c r="F11" s="7">
        <f t="shared" si="0"/>
        <v>0.34500000000000003</v>
      </c>
      <c r="G11" s="6">
        <f t="shared" si="1"/>
        <v>6.9</v>
      </c>
    </row>
    <row r="12" spans="1:7" x14ac:dyDescent="0.25">
      <c r="A12" s="8" t="s">
        <v>61</v>
      </c>
      <c r="B12" s="3" t="s">
        <v>8</v>
      </c>
      <c r="C12" s="3">
        <v>7.25</v>
      </c>
      <c r="D12" s="6">
        <v>0</v>
      </c>
      <c r="E12" s="3">
        <v>20</v>
      </c>
      <c r="F12" s="7">
        <f t="shared" si="0"/>
        <v>0.36249999999999999</v>
      </c>
      <c r="G12" s="6">
        <f t="shared" si="1"/>
        <v>7.25</v>
      </c>
    </row>
    <row r="13" spans="1:7" x14ac:dyDescent="0.25">
      <c r="A13" s="8" t="s">
        <v>10</v>
      </c>
      <c r="B13" s="3" t="s">
        <v>9</v>
      </c>
      <c r="C13" s="3">
        <v>4.1500000000000004</v>
      </c>
      <c r="D13" s="6">
        <v>5.05</v>
      </c>
      <c r="E13" s="3">
        <v>24</v>
      </c>
      <c r="F13" s="7">
        <f t="shared" si="0"/>
        <v>0.3833333333333333</v>
      </c>
      <c r="G13" s="6">
        <f t="shared" si="1"/>
        <v>7.6666666666666661</v>
      </c>
    </row>
    <row r="14" spans="1:7" x14ac:dyDescent="0.25">
      <c r="A14" s="8" t="s">
        <v>63</v>
      </c>
      <c r="B14" s="3" t="s">
        <v>8</v>
      </c>
      <c r="C14" s="3">
        <v>8.25</v>
      </c>
      <c r="D14" s="6">
        <v>0</v>
      </c>
      <c r="E14" s="3">
        <v>21</v>
      </c>
      <c r="F14" s="7">
        <f t="shared" si="0"/>
        <v>0.39285714285714285</v>
      </c>
      <c r="G14" s="6">
        <f t="shared" si="1"/>
        <v>7.8571428571428568</v>
      </c>
    </row>
    <row r="15" spans="1:7" x14ac:dyDescent="0.25">
      <c r="A15" s="8" t="s">
        <v>64</v>
      </c>
      <c r="B15" s="3" t="s">
        <v>9</v>
      </c>
      <c r="C15" s="3">
        <v>8.5</v>
      </c>
      <c r="D15" s="6">
        <v>0</v>
      </c>
      <c r="E15" s="3">
        <v>20</v>
      </c>
      <c r="F15" s="7">
        <f t="shared" si="0"/>
        <v>0.42499999999999999</v>
      </c>
      <c r="G15" s="6">
        <f t="shared" si="1"/>
        <v>8.5</v>
      </c>
    </row>
    <row r="16" spans="1:7" x14ac:dyDescent="0.25">
      <c r="A16" s="8" t="s">
        <v>65</v>
      </c>
      <c r="B16" s="3" t="s">
        <v>9</v>
      </c>
      <c r="C16" s="3">
        <v>8.65</v>
      </c>
      <c r="D16" s="6">
        <v>0.45</v>
      </c>
      <c r="E16" s="3">
        <v>21</v>
      </c>
      <c r="F16" s="7">
        <f t="shared" si="0"/>
        <v>0.43333333333333329</v>
      </c>
      <c r="G16" s="6">
        <f t="shared" si="1"/>
        <v>8.6666666666666661</v>
      </c>
    </row>
    <row r="17" spans="1:7" x14ac:dyDescent="0.25">
      <c r="A17" s="8" t="s">
        <v>66</v>
      </c>
      <c r="B17" s="3" t="s">
        <v>7</v>
      </c>
      <c r="C17" s="3">
        <v>8.6999999999999993</v>
      </c>
      <c r="D17" s="6">
        <v>0</v>
      </c>
      <c r="E17" s="3">
        <v>22</v>
      </c>
      <c r="F17" s="7">
        <f t="shared" si="0"/>
        <v>0.39545454545454545</v>
      </c>
      <c r="G17" s="6">
        <f>SUM(F17*22)</f>
        <v>8.6999999999999993</v>
      </c>
    </row>
    <row r="18" spans="1:7" x14ac:dyDescent="0.25">
      <c r="A18" s="8" t="s">
        <v>67</v>
      </c>
      <c r="B18" s="3" t="s">
        <v>7</v>
      </c>
      <c r="C18" s="3">
        <v>8.85</v>
      </c>
      <c r="D18" s="6">
        <v>0</v>
      </c>
      <c r="E18" s="3">
        <v>22</v>
      </c>
      <c r="F18" s="7">
        <f t="shared" si="0"/>
        <v>0.40227272727272728</v>
      </c>
      <c r="G18" s="6">
        <f>SUM(F18*22)</f>
        <v>8.85</v>
      </c>
    </row>
    <row r="19" spans="1:7" x14ac:dyDescent="0.25">
      <c r="A19" s="8" t="s">
        <v>68</v>
      </c>
      <c r="B19" s="3" t="s">
        <v>8</v>
      </c>
      <c r="C19" s="3">
        <v>9.75</v>
      </c>
      <c r="D19" s="6">
        <v>0</v>
      </c>
      <c r="E19" s="3">
        <v>20</v>
      </c>
      <c r="F19" s="7">
        <f t="shared" si="0"/>
        <v>0.48749999999999999</v>
      </c>
      <c r="G19" s="6">
        <f>SUM(F19*20)</f>
        <v>9.75</v>
      </c>
    </row>
    <row r="20" spans="1:7" x14ac:dyDescent="0.25">
      <c r="A20" s="8" t="s">
        <v>59</v>
      </c>
      <c r="B20" s="3" t="s">
        <v>8</v>
      </c>
      <c r="C20" s="3">
        <v>6.8</v>
      </c>
      <c r="D20" s="6">
        <v>4.5999999999999996</v>
      </c>
      <c r="E20" s="3">
        <v>22</v>
      </c>
      <c r="F20" s="7">
        <f t="shared" si="0"/>
        <v>0.51818181818181808</v>
      </c>
      <c r="G20" s="6">
        <f>SUM(F20*20)</f>
        <v>10.363636363636362</v>
      </c>
    </row>
    <row r="21" spans="1:7" x14ac:dyDescent="0.25">
      <c r="A21" s="8" t="s">
        <v>69</v>
      </c>
      <c r="B21" s="3" t="s">
        <v>7</v>
      </c>
      <c r="C21" s="3">
        <v>10.5</v>
      </c>
      <c r="D21" s="6">
        <v>0.45</v>
      </c>
      <c r="E21" s="3">
        <v>23</v>
      </c>
      <c r="F21" s="7">
        <f t="shared" si="0"/>
        <v>0.4760869565217391</v>
      </c>
      <c r="G21" s="6">
        <f>SUM(F21*22)</f>
        <v>10.473913043478261</v>
      </c>
    </row>
    <row r="22" spans="1:7" x14ac:dyDescent="0.25">
      <c r="A22" s="8" t="s">
        <v>62</v>
      </c>
      <c r="B22" s="3" t="s">
        <v>7</v>
      </c>
      <c r="C22" s="3">
        <v>7.85</v>
      </c>
      <c r="D22" s="6">
        <v>4.45</v>
      </c>
      <c r="E22" s="3">
        <v>24</v>
      </c>
      <c r="F22" s="7">
        <f t="shared" si="0"/>
        <v>0.51250000000000007</v>
      </c>
      <c r="G22" s="6">
        <f>SUM(F22*22)</f>
        <v>11.275000000000002</v>
      </c>
    </row>
    <row r="23" spans="1:7" x14ac:dyDescent="0.25">
      <c r="A23" s="8" t="s">
        <v>70</v>
      </c>
      <c r="B23" s="3" t="s">
        <v>7</v>
      </c>
      <c r="C23" s="3">
        <v>11.8</v>
      </c>
      <c r="D23" s="6">
        <v>0</v>
      </c>
      <c r="E23" s="3">
        <v>22</v>
      </c>
      <c r="F23" s="7">
        <f t="shared" si="0"/>
        <v>0.53636363636363638</v>
      </c>
      <c r="G23" s="6">
        <f>SUM(F23*22)</f>
        <v>11.8</v>
      </c>
    </row>
    <row r="24" spans="1:7" x14ac:dyDescent="0.25">
      <c r="A24" s="8" t="s">
        <v>74</v>
      </c>
      <c r="B24" s="3" t="s">
        <v>8</v>
      </c>
      <c r="C24" s="3">
        <v>14.8</v>
      </c>
      <c r="D24" s="6">
        <v>0.3</v>
      </c>
      <c r="E24" s="3">
        <v>24</v>
      </c>
      <c r="F24" s="7">
        <f t="shared" si="0"/>
        <v>0.62916666666666676</v>
      </c>
      <c r="G24" s="6">
        <f>SUM(F24*20)</f>
        <v>12.583333333333336</v>
      </c>
    </row>
    <row r="25" spans="1:7" x14ac:dyDescent="0.25">
      <c r="A25" s="8" t="s">
        <v>72</v>
      </c>
      <c r="B25" s="3" t="s">
        <v>9</v>
      </c>
      <c r="C25" s="3">
        <v>13.2</v>
      </c>
      <c r="D25" s="6">
        <v>0</v>
      </c>
      <c r="E25" s="3">
        <v>20</v>
      </c>
      <c r="F25" s="7">
        <f t="shared" si="0"/>
        <v>0.65999999999999992</v>
      </c>
      <c r="G25" s="6">
        <f>SUM(F25*20)</f>
        <v>13.2</v>
      </c>
    </row>
    <row r="26" spans="1:7" x14ac:dyDescent="0.25">
      <c r="A26" s="8" t="s">
        <v>73</v>
      </c>
      <c r="B26" s="3" t="s">
        <v>7</v>
      </c>
      <c r="C26" s="3">
        <v>14.5</v>
      </c>
      <c r="D26" s="6">
        <v>0</v>
      </c>
      <c r="E26" s="3">
        <v>22</v>
      </c>
      <c r="F26" s="7">
        <f t="shared" si="0"/>
        <v>0.65909090909090906</v>
      </c>
      <c r="G26" s="6">
        <f>SUM(F26*22)</f>
        <v>14.5</v>
      </c>
    </row>
    <row r="27" spans="1:7" x14ac:dyDescent="0.25">
      <c r="A27" s="8" t="s">
        <v>75</v>
      </c>
      <c r="B27" s="3" t="s">
        <v>9</v>
      </c>
      <c r="C27" s="3">
        <v>15.4</v>
      </c>
      <c r="D27" s="6">
        <v>0</v>
      </c>
      <c r="E27" s="3">
        <v>20</v>
      </c>
      <c r="F27" s="7">
        <f t="shared" si="0"/>
        <v>0.77</v>
      </c>
      <c r="G27" s="6">
        <f>SUM(F27*20)</f>
        <v>15.4</v>
      </c>
    </row>
    <row r="28" spans="1:7" x14ac:dyDescent="0.25">
      <c r="A28" s="8" t="s">
        <v>76</v>
      </c>
      <c r="B28" s="3" t="s">
        <v>7</v>
      </c>
      <c r="C28" s="3">
        <v>16.149999999999999</v>
      </c>
      <c r="D28" s="6">
        <v>0</v>
      </c>
      <c r="E28" s="3">
        <v>22</v>
      </c>
      <c r="F28" s="7">
        <f t="shared" si="0"/>
        <v>0.73409090909090902</v>
      </c>
      <c r="G28" s="6">
        <f>SUM(F28*22)</f>
        <v>16.149999999999999</v>
      </c>
    </row>
    <row r="29" spans="1:7" x14ac:dyDescent="0.25">
      <c r="A29" s="8" t="s">
        <v>11</v>
      </c>
      <c r="B29" s="3" t="s">
        <v>9</v>
      </c>
      <c r="C29" s="3">
        <v>16.25</v>
      </c>
      <c r="D29" s="6">
        <v>0</v>
      </c>
      <c r="E29" s="3">
        <v>20</v>
      </c>
      <c r="F29" s="7">
        <f t="shared" si="0"/>
        <v>0.8125</v>
      </c>
      <c r="G29" s="6">
        <f>SUM(F29*20)</f>
        <v>16.25</v>
      </c>
    </row>
    <row r="30" spans="1:7" x14ac:dyDescent="0.25">
      <c r="A30" s="8" t="s">
        <v>77</v>
      </c>
      <c r="B30" s="3" t="s">
        <v>7</v>
      </c>
      <c r="C30" s="3">
        <v>23.9</v>
      </c>
      <c r="D30" s="6">
        <v>0</v>
      </c>
      <c r="E30" s="3">
        <v>22</v>
      </c>
      <c r="F30" s="7">
        <f t="shared" si="0"/>
        <v>1.0863636363636362</v>
      </c>
      <c r="G30" s="6">
        <f>SUM(F30*22)</f>
        <v>23.899999999999995</v>
      </c>
    </row>
    <row r="31" spans="1:7" x14ac:dyDescent="0.25">
      <c r="A31" s="8" t="s">
        <v>78</v>
      </c>
      <c r="B31" s="3" t="s">
        <v>8</v>
      </c>
      <c r="C31" s="3">
        <v>24.05</v>
      </c>
      <c r="D31" s="6">
        <v>0</v>
      </c>
      <c r="E31" s="3">
        <v>20</v>
      </c>
      <c r="F31" s="7">
        <f t="shared" si="0"/>
        <v>1.2025000000000001</v>
      </c>
      <c r="G31" s="6">
        <f>SUM(F31*20)</f>
        <v>24.050000000000004</v>
      </c>
    </row>
    <row r="32" spans="1:7" x14ac:dyDescent="0.25">
      <c r="A32" s="8" t="s">
        <v>71</v>
      </c>
      <c r="B32" s="3" t="s">
        <v>9</v>
      </c>
      <c r="C32" s="3">
        <v>12.25</v>
      </c>
      <c r="D32" s="6">
        <v>13.6</v>
      </c>
      <c r="E32" s="3">
        <v>21</v>
      </c>
      <c r="F32" s="7">
        <f t="shared" si="0"/>
        <v>1.230952380952381</v>
      </c>
      <c r="G32" s="6">
        <f>SUM(F32*20)</f>
        <v>24.61904761904762</v>
      </c>
    </row>
    <row r="33" spans="1:7" x14ac:dyDescent="0.25">
      <c r="A33" s="8" t="s">
        <v>79</v>
      </c>
      <c r="B33" s="3" t="s">
        <v>9</v>
      </c>
      <c r="C33" s="3">
        <v>34</v>
      </c>
      <c r="D33" s="6">
        <v>0.9</v>
      </c>
      <c r="E33" s="3">
        <v>22</v>
      </c>
      <c r="F33" s="7">
        <f t="shared" si="0"/>
        <v>1.5863636363636362</v>
      </c>
      <c r="G33" s="6">
        <f>SUM(F33*20)</f>
        <v>31.727272727272723</v>
      </c>
    </row>
    <row r="34" spans="1:7" x14ac:dyDescent="0.25">
      <c r="A34" s="8" t="s">
        <v>80</v>
      </c>
      <c r="B34" s="3" t="s">
        <v>7</v>
      </c>
      <c r="C34" s="3">
        <v>34.6</v>
      </c>
      <c r="D34" s="6">
        <v>1.9</v>
      </c>
      <c r="E34" s="3">
        <v>23</v>
      </c>
      <c r="F34" s="7">
        <f t="shared" si="0"/>
        <v>1.5869565217391304</v>
      </c>
      <c r="G34" s="6">
        <f>SUM(F34*22)</f>
        <v>34.913043478260867</v>
      </c>
    </row>
    <row r="35" spans="1:7" x14ac:dyDescent="0.25">
      <c r="A35" s="8" t="s">
        <v>81</v>
      </c>
      <c r="B35" s="3" t="s">
        <v>8</v>
      </c>
      <c r="C35" s="3">
        <v>41.6</v>
      </c>
      <c r="D35" s="6">
        <v>0</v>
      </c>
      <c r="E35" s="3">
        <v>20</v>
      </c>
      <c r="F35" s="7">
        <f t="shared" si="0"/>
        <v>2.08</v>
      </c>
      <c r="G35" s="6">
        <f>SUM(F35*20)</f>
        <v>41.6</v>
      </c>
    </row>
    <row r="36" spans="1:7" x14ac:dyDescent="0.25">
      <c r="A36" s="8" t="s">
        <v>82</v>
      </c>
      <c r="B36" s="3" t="s">
        <v>7</v>
      </c>
      <c r="C36" s="3">
        <v>46.95</v>
      </c>
      <c r="D36" s="6">
        <v>0</v>
      </c>
      <c r="E36" s="3">
        <v>22</v>
      </c>
      <c r="F36" s="7">
        <f t="shared" si="0"/>
        <v>2.1340909090909093</v>
      </c>
      <c r="G36" s="6">
        <f>SUM(F36*22)</f>
        <v>46.95</v>
      </c>
    </row>
    <row r="37" spans="1:7" x14ac:dyDescent="0.25">
      <c r="A37" s="8" t="s">
        <v>83</v>
      </c>
      <c r="B37" s="3" t="s">
        <v>7</v>
      </c>
      <c r="C37" s="3">
        <v>71.349999999999994</v>
      </c>
      <c r="D37" s="6">
        <v>1.65</v>
      </c>
      <c r="E37" s="3">
        <v>26</v>
      </c>
      <c r="F37" s="7">
        <f t="shared" si="0"/>
        <v>2.8076923076923075</v>
      </c>
      <c r="G37" s="6">
        <f>SUM(F37*22)</f>
        <v>61.769230769230766</v>
      </c>
    </row>
    <row r="38" spans="1:7" x14ac:dyDescent="0.25">
      <c r="A38" s="8" t="s">
        <v>84</v>
      </c>
      <c r="B38" s="3" t="s">
        <v>8</v>
      </c>
      <c r="C38" s="3">
        <v>88.9</v>
      </c>
      <c r="D38" s="6"/>
      <c r="E38" s="5" t="s">
        <v>95</v>
      </c>
      <c r="F38" s="3"/>
      <c r="G38" s="3">
        <v>88.9</v>
      </c>
    </row>
  </sheetData>
  <sortState xmlns:xlrd2="http://schemas.microsoft.com/office/spreadsheetml/2017/richdata2" ref="A4:G38">
    <sortCondition ref="G4:G38"/>
  </sortState>
  <mergeCells count="1">
    <mergeCell ref="A1:G1"/>
  </mergeCells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180F-1ED3-48FE-8E10-B001AD6A826C}">
  <sheetPr>
    <tabColor rgb="FF92D050"/>
  </sheetPr>
  <dimension ref="A1:G9"/>
  <sheetViews>
    <sheetView workbookViewId="0">
      <selection activeCell="A4" sqref="A4:A9"/>
    </sheetView>
  </sheetViews>
  <sheetFormatPr defaultRowHeight="15" x14ac:dyDescent="0.25"/>
  <cols>
    <col min="1" max="1" width="29.28515625" customWidth="1"/>
    <col min="2" max="2" width="8" bestFit="1" customWidth="1"/>
    <col min="3" max="3" width="6.5703125" bestFit="1" customWidth="1"/>
    <col min="4" max="4" width="25.28515625" bestFit="1" customWidth="1"/>
    <col min="5" max="5" width="19.140625" bestFit="1" customWidth="1"/>
    <col min="6" max="6" width="7" bestFit="1" customWidth="1"/>
    <col min="7" max="7" width="11" bestFit="1" customWidth="1"/>
  </cols>
  <sheetData>
    <row r="1" spans="1:7" x14ac:dyDescent="0.25">
      <c r="A1" s="10" t="s">
        <v>86</v>
      </c>
      <c r="B1" s="10"/>
      <c r="C1" s="10"/>
      <c r="D1" s="10"/>
      <c r="E1" s="10"/>
      <c r="F1" s="10"/>
      <c r="G1" s="10"/>
    </row>
    <row r="2" spans="1:7" x14ac:dyDescent="0.25">
      <c r="B2" s="3"/>
      <c r="G2" s="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7" x14ac:dyDescent="0.25">
      <c r="A4" s="9" t="s">
        <v>87</v>
      </c>
      <c r="B4" s="3" t="s">
        <v>7</v>
      </c>
      <c r="C4" s="3">
        <v>1.05</v>
      </c>
      <c r="D4" s="6">
        <v>0</v>
      </c>
      <c r="E4" s="3">
        <v>10</v>
      </c>
      <c r="F4" s="7">
        <f>SUM(C4+D4)/E4</f>
        <v>0.10500000000000001</v>
      </c>
      <c r="G4" s="6">
        <f>SUM(F4*10)</f>
        <v>1.05</v>
      </c>
    </row>
    <row r="5" spans="1:7" x14ac:dyDescent="0.25">
      <c r="A5" s="9" t="s">
        <v>12</v>
      </c>
      <c r="B5" s="3" t="s">
        <v>7</v>
      </c>
      <c r="C5" s="3">
        <v>1.05</v>
      </c>
      <c r="D5" s="6">
        <v>0</v>
      </c>
      <c r="E5" s="3">
        <v>10</v>
      </c>
      <c r="F5" s="7">
        <f t="shared" ref="F5:F9" si="0">SUM(C5+D5)/E5</f>
        <v>0.10500000000000001</v>
      </c>
      <c r="G5" s="6">
        <f t="shared" ref="G5:G9" si="1">SUM(F5*10)</f>
        <v>1.05</v>
      </c>
    </row>
    <row r="6" spans="1:7" x14ac:dyDescent="0.25">
      <c r="A6" s="9" t="s">
        <v>20</v>
      </c>
      <c r="B6" s="3" t="s">
        <v>7</v>
      </c>
      <c r="C6" s="3">
        <v>2.25</v>
      </c>
      <c r="D6" s="6">
        <v>0</v>
      </c>
      <c r="E6" s="3">
        <v>10</v>
      </c>
      <c r="F6" s="7">
        <f t="shared" si="0"/>
        <v>0.22500000000000001</v>
      </c>
      <c r="G6" s="6">
        <f t="shared" si="1"/>
        <v>2.25</v>
      </c>
    </row>
    <row r="7" spans="1:7" x14ac:dyDescent="0.25">
      <c r="A7" s="9" t="s">
        <v>16</v>
      </c>
      <c r="B7" s="3" t="s">
        <v>7</v>
      </c>
      <c r="C7" s="3">
        <v>2.4</v>
      </c>
      <c r="D7" s="6">
        <v>0</v>
      </c>
      <c r="E7" s="3">
        <v>10</v>
      </c>
      <c r="F7" s="7">
        <f t="shared" si="0"/>
        <v>0.24</v>
      </c>
      <c r="G7" s="6">
        <f t="shared" si="1"/>
        <v>2.4</v>
      </c>
    </row>
    <row r="8" spans="1:7" x14ac:dyDescent="0.25">
      <c r="A8" s="9" t="s">
        <v>15</v>
      </c>
      <c r="B8" s="3" t="s">
        <v>7</v>
      </c>
      <c r="C8" s="3">
        <v>5.9</v>
      </c>
      <c r="D8" s="6">
        <v>0</v>
      </c>
      <c r="E8" s="3">
        <v>10</v>
      </c>
      <c r="F8" s="7">
        <f t="shared" si="0"/>
        <v>0.59000000000000008</v>
      </c>
      <c r="G8" s="6">
        <f t="shared" si="1"/>
        <v>5.9</v>
      </c>
    </row>
    <row r="9" spans="1:7" x14ac:dyDescent="0.25">
      <c r="A9" s="9" t="s">
        <v>74</v>
      </c>
      <c r="B9" s="3" t="s">
        <v>7</v>
      </c>
      <c r="C9" s="3">
        <v>7.45</v>
      </c>
      <c r="D9" s="6">
        <v>0</v>
      </c>
      <c r="E9" s="3">
        <v>10</v>
      </c>
      <c r="F9" s="7">
        <f t="shared" si="0"/>
        <v>0.745</v>
      </c>
      <c r="G9" s="6">
        <f t="shared" si="1"/>
        <v>7.45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DA371-5BDB-4F2C-9723-6E1EBD7C95D2}">
  <sheetPr>
    <tabColor rgb="FF00B0F0"/>
  </sheetPr>
  <dimension ref="A1:G11"/>
  <sheetViews>
    <sheetView workbookViewId="0">
      <selection activeCell="H29" sqref="H29"/>
    </sheetView>
  </sheetViews>
  <sheetFormatPr defaultRowHeight="15" x14ac:dyDescent="0.25"/>
  <cols>
    <col min="1" max="1" width="31" customWidth="1"/>
    <col min="2" max="2" width="8" bestFit="1" customWidth="1"/>
    <col min="3" max="3" width="6.5703125" style="4" bestFit="1" customWidth="1"/>
    <col min="4" max="4" width="25.28515625" bestFit="1" customWidth="1"/>
    <col min="5" max="5" width="19.140625" bestFit="1" customWidth="1"/>
    <col min="6" max="6" width="7" bestFit="1" customWidth="1"/>
    <col min="7" max="7" width="11" style="4" bestFit="1" customWidth="1"/>
  </cols>
  <sheetData>
    <row r="1" spans="1:7" x14ac:dyDescent="0.25">
      <c r="A1" s="10" t="s">
        <v>96</v>
      </c>
      <c r="B1" s="10"/>
      <c r="C1" s="10"/>
      <c r="D1" s="10"/>
      <c r="E1" s="10"/>
      <c r="F1" s="10"/>
      <c r="G1" s="10"/>
    </row>
    <row r="2" spans="1:7" x14ac:dyDescent="0.25">
      <c r="B2" s="3"/>
    </row>
    <row r="3" spans="1:7" x14ac:dyDescent="0.25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7" x14ac:dyDescent="0.25">
      <c r="A4" t="s">
        <v>88</v>
      </c>
      <c r="B4" s="3" t="s">
        <v>7</v>
      </c>
      <c r="C4" s="6">
        <v>0.15</v>
      </c>
      <c r="D4" s="6">
        <v>0.15</v>
      </c>
      <c r="E4" s="3">
        <v>16</v>
      </c>
      <c r="F4" s="7">
        <f t="shared" ref="F4:F11" si="0">SUM(C4+D4)/E4</f>
        <v>1.8749999999999999E-2</v>
      </c>
      <c r="G4" s="6">
        <f t="shared" ref="G4:G11" si="1">SUM(F4*14)</f>
        <v>0.26250000000000001</v>
      </c>
    </row>
    <row r="5" spans="1:7" x14ac:dyDescent="0.25">
      <c r="A5" t="s">
        <v>89</v>
      </c>
      <c r="B5" s="3" t="s">
        <v>7</v>
      </c>
      <c r="C5" s="6">
        <v>0.3</v>
      </c>
      <c r="D5" s="6">
        <v>0</v>
      </c>
      <c r="E5" s="3">
        <v>16</v>
      </c>
      <c r="F5" s="7">
        <f t="shared" si="0"/>
        <v>1.8749999999999999E-2</v>
      </c>
      <c r="G5" s="6">
        <f t="shared" si="1"/>
        <v>0.26250000000000001</v>
      </c>
    </row>
    <row r="6" spans="1:7" x14ac:dyDescent="0.25">
      <c r="A6" t="s">
        <v>31</v>
      </c>
      <c r="B6" s="3" t="s">
        <v>7</v>
      </c>
      <c r="C6" s="6">
        <v>0.3</v>
      </c>
      <c r="D6" s="6">
        <v>0.15</v>
      </c>
      <c r="E6" s="3">
        <v>17</v>
      </c>
      <c r="F6" s="7">
        <f t="shared" si="0"/>
        <v>2.6470588235294114E-2</v>
      </c>
      <c r="G6" s="6">
        <f t="shared" si="1"/>
        <v>0.37058823529411761</v>
      </c>
    </row>
    <row r="7" spans="1:7" x14ac:dyDescent="0.25">
      <c r="A7" t="s">
        <v>92</v>
      </c>
      <c r="B7" s="3" t="s">
        <v>7</v>
      </c>
      <c r="C7" s="6">
        <v>0.9</v>
      </c>
      <c r="D7" s="6">
        <v>0</v>
      </c>
      <c r="E7" s="3">
        <v>17</v>
      </c>
      <c r="F7" s="7">
        <f t="shared" si="0"/>
        <v>5.2941176470588235E-2</v>
      </c>
      <c r="G7" s="6">
        <f t="shared" si="1"/>
        <v>0.74117647058823533</v>
      </c>
    </row>
    <row r="8" spans="1:7" x14ac:dyDescent="0.25">
      <c r="A8" t="s">
        <v>91</v>
      </c>
      <c r="B8" s="3" t="s">
        <v>7</v>
      </c>
      <c r="C8" s="6">
        <v>0.75</v>
      </c>
      <c r="D8" s="6">
        <v>0.15</v>
      </c>
      <c r="E8" s="3">
        <v>15</v>
      </c>
      <c r="F8" s="7">
        <f t="shared" si="0"/>
        <v>6.0000000000000005E-2</v>
      </c>
      <c r="G8" s="6">
        <f t="shared" si="1"/>
        <v>0.84000000000000008</v>
      </c>
    </row>
    <row r="9" spans="1:7" x14ac:dyDescent="0.25">
      <c r="A9" t="s">
        <v>93</v>
      </c>
      <c r="B9" s="3" t="s">
        <v>7</v>
      </c>
      <c r="C9" s="6">
        <v>1.05</v>
      </c>
      <c r="D9" s="6">
        <v>0.15</v>
      </c>
      <c r="E9" s="3">
        <v>15</v>
      </c>
      <c r="F9" s="7">
        <f t="shared" si="0"/>
        <v>0.08</v>
      </c>
      <c r="G9" s="6">
        <f t="shared" si="1"/>
        <v>1.1200000000000001</v>
      </c>
    </row>
    <row r="10" spans="1:7" x14ac:dyDescent="0.25">
      <c r="A10" t="s">
        <v>90</v>
      </c>
      <c r="B10" s="3" t="s">
        <v>7</v>
      </c>
      <c r="C10" s="6">
        <v>0.75</v>
      </c>
      <c r="D10" s="6">
        <v>18</v>
      </c>
      <c r="E10" s="3">
        <v>15</v>
      </c>
      <c r="F10" s="7">
        <f t="shared" si="0"/>
        <v>1.25</v>
      </c>
      <c r="G10" s="6">
        <f t="shared" si="1"/>
        <v>17.5</v>
      </c>
    </row>
    <row r="11" spans="1:7" x14ac:dyDescent="0.25">
      <c r="A11" t="s">
        <v>94</v>
      </c>
      <c r="B11" s="3" t="s">
        <v>7</v>
      </c>
      <c r="C11" s="6">
        <v>22.75</v>
      </c>
      <c r="D11" s="6">
        <v>0</v>
      </c>
      <c r="E11" s="3">
        <v>15</v>
      </c>
      <c r="F11" s="7">
        <f t="shared" si="0"/>
        <v>1.5166666666666666</v>
      </c>
      <c r="G11" s="6">
        <f t="shared" si="1"/>
        <v>21.233333333333334</v>
      </c>
    </row>
  </sheetData>
  <sortState xmlns:xlrd2="http://schemas.microsoft.com/office/spreadsheetml/2017/richdata2" ref="A4:G11">
    <sortCondition ref="G4:G11"/>
  </sortState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C1</vt:lpstr>
      <vt:lpstr>C2</vt:lpstr>
      <vt:lpstr>D</vt:lpstr>
      <vt:lpstr>JUNIORES</vt:lpstr>
      <vt:lpstr>FEMMINILE</vt:lpstr>
      <vt:lpstr>'C2'!Area_stampa</vt:lpstr>
      <vt:lpstr>D!Area_stampa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Binetti</dc:creator>
  <cp:lastModifiedBy>Silvia Binetti</cp:lastModifiedBy>
  <cp:lastPrinted>2023-06-21T12:47:17Z</cp:lastPrinted>
  <dcterms:created xsi:type="dcterms:W3CDTF">2023-06-21T07:52:17Z</dcterms:created>
  <dcterms:modified xsi:type="dcterms:W3CDTF">2023-06-22T13:43:23Z</dcterms:modified>
</cp:coreProperties>
</file>